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585"/>
  </bookViews>
  <sheets>
    <sheet name="доходы" sheetId="1" r:id="rId1"/>
    <sheet name="расходы" sheetId="2" r:id="rId2"/>
    <sheet name="источники" sheetId="3" r:id="rId3"/>
  </sheets>
  <calcPr calcId="145621"/>
</workbook>
</file>

<file path=xl/calcChain.xml><?xml version="1.0" encoding="utf-8"?>
<calcChain xmlns="http://schemas.openxmlformats.org/spreadsheetml/2006/main">
  <c r="E11" i="2" l="1"/>
  <c r="E54" i="2"/>
  <c r="D54" i="2"/>
  <c r="E33" i="2" l="1"/>
  <c r="D33" i="2"/>
  <c r="E37" i="2"/>
  <c r="D37" i="2"/>
  <c r="E43" i="2"/>
  <c r="D43" i="2"/>
  <c r="F53" i="2"/>
  <c r="F54" i="2"/>
  <c r="E46" i="2"/>
  <c r="D46" i="2"/>
  <c r="E48" i="2"/>
  <c r="D48" i="2"/>
  <c r="F48" i="2" l="1"/>
  <c r="F43" i="2"/>
  <c r="F46" i="2"/>
  <c r="F37" i="2"/>
  <c r="F33" i="2"/>
  <c r="F52" i="2"/>
  <c r="F30" i="2"/>
  <c r="F15" i="2"/>
  <c r="C11" i="1"/>
  <c r="B11" i="1"/>
  <c r="D11" i="1" l="1"/>
  <c r="F51" i="2"/>
  <c r="F49" i="2"/>
  <c r="F45" i="2"/>
  <c r="F36" i="2"/>
  <c r="F32" i="2"/>
  <c r="F28" i="2"/>
  <c r="D11" i="2"/>
  <c r="F26" i="2"/>
  <c r="F25" i="2"/>
  <c r="F24" i="2"/>
  <c r="F22" i="2"/>
  <c r="F21" i="2"/>
  <c r="F20" i="2"/>
  <c r="F19" i="2"/>
  <c r="F18" i="2"/>
  <c r="F16" i="2"/>
  <c r="F14" i="2"/>
  <c r="F13" i="2"/>
  <c r="F12" i="2"/>
  <c r="D25" i="1"/>
  <c r="D23" i="1"/>
  <c r="B22" i="1"/>
  <c r="D22" i="1" s="1"/>
  <c r="D21" i="1"/>
  <c r="B20" i="1"/>
  <c r="B19" i="1"/>
  <c r="D19" i="1" s="1"/>
  <c r="D18" i="1"/>
  <c r="D16" i="1"/>
  <c r="D13" i="1"/>
  <c r="F10" i="2" l="1"/>
  <c r="F11" i="2"/>
  <c r="F27" i="2"/>
  <c r="F35" i="2"/>
  <c r="F50" i="2"/>
  <c r="F38" i="2"/>
  <c r="F40" i="2"/>
  <c r="F44" i="2"/>
  <c r="F17" i="2"/>
  <c r="F23" i="2"/>
  <c r="F31" i="2"/>
  <c r="F42" i="2"/>
  <c r="F47" i="2"/>
  <c r="F29" i="2"/>
  <c r="F34" i="2"/>
  <c r="F39" i="2"/>
  <c r="F41" i="2"/>
  <c r="F55" i="2"/>
  <c r="D20" i="1"/>
  <c r="D15" i="1"/>
  <c r="D17" i="1"/>
  <c r="D24" i="1"/>
  <c r="D26" i="1"/>
</calcChain>
</file>

<file path=xl/sharedStrings.xml><?xml version="1.0" encoding="utf-8"?>
<sst xmlns="http://schemas.openxmlformats.org/spreadsheetml/2006/main" count="142" uniqueCount="76">
  <si>
    <t>ПРИЛОЖЕНИЕ 2</t>
  </si>
  <si>
    <t>к постановлению</t>
  </si>
  <si>
    <t>Наименование показателя</t>
  </si>
  <si>
    <t>процент выполнения</t>
  </si>
  <si>
    <t>1</t>
  </si>
  <si>
    <t>4</t>
  </si>
  <si>
    <t>8</t>
  </si>
  <si>
    <t>9</t>
  </si>
  <si>
    <t>Доходы бюджета - всего</t>
  </si>
  <si>
    <t xml:space="preserve">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</si>
  <si>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</si>
  <si>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</si>
  <si>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</si>
  <si>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</si>
  <si>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</si>
  <si>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</si>
  <si>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</si>
  <si>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Доходы, поступающие в порядке возмещения расходов, понесенных в связи с эксплуатацией имущества сельских поселений</t>
  </si>
  <si>
    <t>Средства самообложения граждан, зачисляемые в бюджеты сельских поселений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</si>
  <si>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</si>
  <si>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</si>
  <si>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</si>
  <si>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</si>
  <si>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ПРИЛОЖЕНИЕ 1</t>
  </si>
  <si>
    <t>процент исполнения</t>
  </si>
  <si>
    <t>Расходы бюджета - всего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</si>
  <si>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</si>
  <si>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</si>
  <si>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</si>
  <si>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</si>
  <si>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</si>
  <si>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</si>
  <si>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</si>
  <si>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Резервные средства</t>
  </si>
  <si>
    <t>Иные межбюджетные трансферты</t>
  </si>
  <si>
    <t>Иные пенсии, социальные доплаты к пенсиям</t>
  </si>
  <si>
    <t>ПРИЛОЖЕНИЕ 3</t>
  </si>
  <si>
    <t>Дефицит(-)</t>
  </si>
  <si>
    <t>профицит(+)</t>
  </si>
  <si>
    <t>Изменение остатков средств на счетах по учету средств бюджетов</t>
  </si>
  <si>
    <t xml:space="preserve"> Источники финансирования дефицита бюджета на II кв 2024 г</t>
  </si>
  <si>
    <t>Код</t>
  </si>
  <si>
    <t>Рз/Пр</t>
  </si>
  <si>
    <t>0102</t>
  </si>
  <si>
    <t>0104</t>
  </si>
  <si>
    <t>0111</t>
  </si>
  <si>
    <t>0113</t>
  </si>
  <si>
    <t>0203</t>
  </si>
  <si>
    <t>0310</t>
  </si>
  <si>
    <t>0409</t>
  </si>
  <si>
    <t>0503</t>
  </si>
  <si>
    <t>0801</t>
  </si>
  <si>
    <t>1001</t>
  </si>
  <si>
    <t>Исполнение бюджета по разделам и подразделам бюджетной классификации расходов за первое полугодие 2024г.</t>
  </si>
  <si>
    <t>ОБЩЕГОСУДАРСТВЕННЫЕ ВОПРОСЫ</t>
  </si>
  <si>
    <t>0100</t>
  </si>
  <si>
    <t>НАЦИОНАЛЬНАЯ ОБОРОНА</t>
  </si>
  <si>
    <t>0200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</si>
  <si>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</si>
  <si>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</si>
  <si>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</si>
  <si>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</si>
  <si>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ЖИЛИЩНО-КОММУНАЛЬНОЕ ХОЗЯЙСТВО</t>
  </si>
  <si>
    <t>0500</t>
  </si>
  <si>
    <t>КУЛЬТУРА, КИНЕМАТОГРАФИЯ</t>
  </si>
  <si>
    <t>СОЦИАЛЬНАЯ ПОЛИТИКА</t>
  </si>
  <si>
    <t>0800</t>
  </si>
  <si>
    <t>1000</t>
  </si>
  <si>
    <t xml:space="preserve"> Исполнение бюджета по доходам за первое порлугодие 2024г. </t>
  </si>
  <si>
    <t xml:space="preserve">Совета депутатов на 1 квартал 2025г"                                                  от 25.05.2025 № </t>
  </si>
  <si>
    <t xml:space="preserve">Совета депутатов на 1 квартал 2025г"                                                  от 28.05.2025 № </t>
  </si>
  <si>
    <t>план  2025 г</t>
  </si>
  <si>
    <t>факт за I кв 2025г</t>
  </si>
  <si>
    <t>Туристический налог</t>
  </si>
  <si>
    <t>план 2025</t>
  </si>
  <si>
    <t>Факт за I кв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</si>
</sst>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##,##0.00"/>
  </numFmts>
  <fonts count="14" x14ac:knownFonts="1"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/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11" fillId="0" borderId="0" xfId="0" applyFont="1"/>
    <xf numFmtId="0" fontId="12" fillId="0" borderId="1" xfId="0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right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right" wrapText="1"/>
    </xf>
    <xf numFmtId="164" fontId="9" fillId="0" borderId="11" xfId="0" applyNumberFormat="1" applyFont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workbookViewId="0">
      <selection activeCell="C11" sqref="C11"/>
    </sheetView>
  </sheetViews>
  <sheetFormatPr defaultRowHeight="12.75" x14ac:dyDescent="0.2"/>
  <cols>
    <col min="1" max="1" width="51.140625" customWidth="1"/>
    <col min="2" max="2" width="12.5703125" customWidth="1"/>
    <col min="3" max="3" width="11.85546875" customWidth="1"/>
    <col min="4" max="4" width="11.7109375" customWidth="1"/>
  </cols>
  <sheetData>
    <row r="2" spans="1:6" ht="15" x14ac:dyDescent="0.25">
      <c r="B2" s="1" t="s">
        <v>23</v>
      </c>
      <c r="C2" s="2"/>
      <c r="D2" s="2"/>
    </row>
    <row r="3" spans="1:6" ht="15" x14ac:dyDescent="0.25">
      <c r="B3" s="1" t="s">
        <v>1</v>
      </c>
      <c r="C3" s="2"/>
      <c r="D3" s="2"/>
    </row>
    <row r="4" spans="1:6" ht="27" customHeight="1" x14ac:dyDescent="0.25">
      <c r="B4" s="25" t="s">
        <v>70</v>
      </c>
      <c r="C4" s="25"/>
      <c r="D4" s="25"/>
    </row>
    <row r="6" spans="1:6" x14ac:dyDescent="0.2">
      <c r="A6" s="26" t="s">
        <v>68</v>
      </c>
      <c r="B6" s="27"/>
      <c r="C6" s="27"/>
      <c r="D6" s="27"/>
    </row>
    <row r="7" spans="1:6" x14ac:dyDescent="0.2">
      <c r="A7" s="28"/>
      <c r="B7" s="27"/>
      <c r="C7" s="27"/>
      <c r="D7" s="27"/>
    </row>
    <row r="8" spans="1:6" x14ac:dyDescent="0.2">
      <c r="A8" s="29" t="s">
        <v>2</v>
      </c>
      <c r="B8" s="29" t="s">
        <v>71</v>
      </c>
      <c r="C8" s="29" t="s">
        <v>72</v>
      </c>
      <c r="D8" s="29" t="s">
        <v>3</v>
      </c>
    </row>
    <row r="9" spans="1:6" x14ac:dyDescent="0.2">
      <c r="A9" s="30"/>
      <c r="B9" s="30"/>
      <c r="C9" s="29"/>
      <c r="D9" s="30"/>
    </row>
    <row r="10" spans="1:6" x14ac:dyDescent="0.2">
      <c r="A10" s="4" t="s">
        <v>4</v>
      </c>
      <c r="B10" s="4" t="s">
        <v>5</v>
      </c>
      <c r="C10" s="4" t="s">
        <v>6</v>
      </c>
      <c r="D10" s="4" t="s">
        <v>7</v>
      </c>
    </row>
    <row r="11" spans="1:6" ht="17.25" customHeight="1" x14ac:dyDescent="0.2">
      <c r="A11" s="5" t="s">
        <v>8</v>
      </c>
      <c r="B11" s="6">
        <f>SUM(B13:B26)</f>
        <v>7599.0999999999995</v>
      </c>
      <c r="C11" s="6">
        <f>SUM(C13:C26)</f>
        <v>2159.4700000000003</v>
      </c>
      <c r="D11" s="6">
        <f>C11/B11*100</f>
        <v>28.417444171020257</v>
      </c>
    </row>
    <row r="12" spans="1:6" ht="15" customHeight="1" x14ac:dyDescent="0.2">
      <c r="A12" s="5" t="s">
        <v>9</v>
      </c>
      <c r="B12" s="7"/>
      <c r="C12" s="7"/>
      <c r="D12" s="6"/>
    </row>
    <row r="13" spans="1:6" ht="96.75" customHeight="1" x14ac:dyDescent="0.2">
      <c r="A13" s="5" t="s">
        <v>10</v>
      </c>
      <c r="B13" s="6">
        <v>174</v>
      </c>
      <c r="C13" s="6">
        <v>36.19</v>
      </c>
      <c r="D13" s="6">
        <f t="shared" ref="D13:D26" si="0">C13/B13*100</f>
        <v>20.798850574712642</v>
      </c>
      <c r="F13" s="14"/>
    </row>
    <row r="14" spans="1:6" s="15" customFormat="1" ht="21.75" customHeight="1" x14ac:dyDescent="0.2">
      <c r="A14" s="5" t="s">
        <v>73</v>
      </c>
      <c r="B14" s="6">
        <v>1100</v>
      </c>
      <c r="C14" s="6">
        <v>0</v>
      </c>
      <c r="D14" s="6"/>
      <c r="F14" s="14"/>
    </row>
    <row r="15" spans="1:6" ht="42" customHeight="1" x14ac:dyDescent="0.2">
      <c r="A15" s="5" t="s">
        <v>11</v>
      </c>
      <c r="B15" s="6">
        <v>35</v>
      </c>
      <c r="C15" s="6">
        <v>2.08</v>
      </c>
      <c r="D15" s="6">
        <f t="shared" si="0"/>
        <v>5.9428571428571431</v>
      </c>
    </row>
    <row r="16" spans="1:6" ht="63" customHeight="1" x14ac:dyDescent="0.2">
      <c r="A16" s="5" t="s">
        <v>12</v>
      </c>
      <c r="B16" s="6">
        <v>45</v>
      </c>
      <c r="C16" s="6">
        <v>16.190000000000001</v>
      </c>
      <c r="D16" s="6">
        <f t="shared" si="0"/>
        <v>35.977777777777781</v>
      </c>
    </row>
    <row r="17" spans="1:4" ht="53.25" customHeight="1" x14ac:dyDescent="0.2">
      <c r="A17" s="5" t="s">
        <v>13</v>
      </c>
      <c r="B17" s="6">
        <v>90</v>
      </c>
      <c r="C17" s="6">
        <v>27.83</v>
      </c>
      <c r="D17" s="6">
        <f t="shared" si="0"/>
        <v>30.922222222222217</v>
      </c>
    </row>
    <row r="18" spans="1:4" ht="53.25" customHeight="1" x14ac:dyDescent="0.2">
      <c r="A18" s="5" t="s">
        <v>14</v>
      </c>
      <c r="B18" s="6">
        <v>340</v>
      </c>
      <c r="C18" s="6">
        <v>9.4700000000000006</v>
      </c>
      <c r="D18" s="6">
        <f t="shared" si="0"/>
        <v>2.7852941176470591</v>
      </c>
    </row>
    <row r="19" spans="1:4" ht="53.25" customHeight="1" x14ac:dyDescent="0.2">
      <c r="A19" s="5" t="s">
        <v>15</v>
      </c>
      <c r="B19" s="6">
        <f>2000/1000</f>
        <v>2</v>
      </c>
      <c r="C19" s="6">
        <v>0.44</v>
      </c>
      <c r="D19" s="6">
        <f t="shared" si="0"/>
        <v>22</v>
      </c>
    </row>
    <row r="20" spans="1:4" ht="60" customHeight="1" x14ac:dyDescent="0.2">
      <c r="A20" s="5" t="s">
        <v>16</v>
      </c>
      <c r="B20" s="6">
        <f>170000/1000</f>
        <v>170</v>
      </c>
      <c r="C20" s="6">
        <v>43.7</v>
      </c>
      <c r="D20" s="6">
        <f t="shared" si="0"/>
        <v>25.705882352941178</v>
      </c>
    </row>
    <row r="21" spans="1:4" ht="37.5" customHeight="1" x14ac:dyDescent="0.2">
      <c r="A21" s="5" t="s">
        <v>17</v>
      </c>
      <c r="B21" s="6">
        <v>5</v>
      </c>
      <c r="C21" s="6">
        <v>0</v>
      </c>
      <c r="D21" s="6">
        <f t="shared" si="0"/>
        <v>0</v>
      </c>
    </row>
    <row r="22" spans="1:4" ht="27.75" customHeight="1" x14ac:dyDescent="0.2">
      <c r="A22" s="5" t="s">
        <v>18</v>
      </c>
      <c r="B22" s="6">
        <f>10000/1000</f>
        <v>10</v>
      </c>
      <c r="C22" s="6">
        <v>0</v>
      </c>
      <c r="D22" s="6">
        <f t="shared" si="0"/>
        <v>0</v>
      </c>
    </row>
    <row r="23" spans="1:4" ht="28.5" customHeight="1" x14ac:dyDescent="0.2">
      <c r="A23" s="5" t="s">
        <v>19</v>
      </c>
      <c r="B23" s="6">
        <v>3194</v>
      </c>
      <c r="C23" s="6">
        <v>745.48</v>
      </c>
      <c r="D23" s="6">
        <f t="shared" si="0"/>
        <v>23.34001252348153</v>
      </c>
    </row>
    <row r="24" spans="1:4" ht="36.75" customHeight="1" x14ac:dyDescent="0.2">
      <c r="A24" s="5" t="s">
        <v>20</v>
      </c>
      <c r="B24" s="6">
        <v>181.4</v>
      </c>
      <c r="C24" s="6">
        <v>45.35</v>
      </c>
      <c r="D24" s="6">
        <f t="shared" si="0"/>
        <v>25</v>
      </c>
    </row>
    <row r="25" spans="1:4" ht="51.75" customHeight="1" x14ac:dyDescent="0.2">
      <c r="A25" s="5" t="s">
        <v>21</v>
      </c>
      <c r="B25" s="6">
        <v>353.2</v>
      </c>
      <c r="C25" s="6">
        <v>706.02</v>
      </c>
      <c r="D25" s="6">
        <f t="shared" si="0"/>
        <v>199.89241223103059</v>
      </c>
    </row>
    <row r="26" spans="1:4" ht="27" customHeight="1" x14ac:dyDescent="0.2">
      <c r="A26" s="5" t="s">
        <v>22</v>
      </c>
      <c r="B26" s="6">
        <v>1899.5</v>
      </c>
      <c r="C26" s="6">
        <v>526.72</v>
      </c>
      <c r="D26" s="6">
        <f t="shared" si="0"/>
        <v>27.729402474335352</v>
      </c>
    </row>
  </sheetData>
  <mergeCells count="7">
    <mergeCell ref="B4:D4"/>
    <mergeCell ref="A6:D6"/>
    <mergeCell ref="A7:D7"/>
    <mergeCell ref="A8:A9"/>
    <mergeCell ref="B8:B9"/>
    <mergeCell ref="C8:C9"/>
    <mergeCell ref="D8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I11" sqref="I11"/>
    </sheetView>
  </sheetViews>
  <sheetFormatPr defaultRowHeight="12.75" x14ac:dyDescent="0.2"/>
  <cols>
    <col min="1" max="1" width="46.140625" customWidth="1"/>
    <col min="2" max="2" width="7.7109375" style="12" customWidth="1"/>
    <col min="3" max="3" width="10.5703125" style="12" customWidth="1"/>
    <col min="4" max="4" width="10.7109375" customWidth="1"/>
    <col min="5" max="5" width="11.7109375" customWidth="1"/>
    <col min="6" max="6" width="11.140625" customWidth="1"/>
  </cols>
  <sheetData>
    <row r="1" spans="1:6" ht="15" x14ac:dyDescent="0.25">
      <c r="A1" s="8"/>
      <c r="B1" s="8"/>
      <c r="C1" s="8"/>
      <c r="D1" s="1" t="s">
        <v>0</v>
      </c>
      <c r="E1" s="2"/>
      <c r="F1" s="2"/>
    </row>
    <row r="2" spans="1:6" ht="15" x14ac:dyDescent="0.25">
      <c r="A2" s="8"/>
      <c r="B2" s="8"/>
      <c r="C2" s="8"/>
      <c r="D2" s="1" t="s">
        <v>1</v>
      </c>
      <c r="E2" s="2"/>
      <c r="F2" s="2"/>
    </row>
    <row r="3" spans="1:6" ht="46.5" customHeight="1" x14ac:dyDescent="0.25">
      <c r="A3" s="8"/>
      <c r="B3" s="8"/>
      <c r="C3" s="8"/>
      <c r="D3" s="25" t="s">
        <v>69</v>
      </c>
      <c r="E3" s="25"/>
      <c r="F3" s="25"/>
    </row>
    <row r="4" spans="1:6" ht="9" customHeight="1" x14ac:dyDescent="0.2">
      <c r="A4" s="8"/>
      <c r="B4" s="8"/>
      <c r="C4" s="8"/>
    </row>
    <row r="5" spans="1:6" ht="24.75" customHeight="1" x14ac:dyDescent="0.2">
      <c r="A5" s="31" t="s">
        <v>53</v>
      </c>
      <c r="B5" s="31"/>
      <c r="C5" s="31"/>
      <c r="D5" s="31"/>
      <c r="E5" s="31"/>
      <c r="F5" s="31"/>
    </row>
    <row r="6" spans="1:6" x14ac:dyDescent="0.2">
      <c r="A6" s="26"/>
      <c r="B6" s="26"/>
      <c r="C6" s="26"/>
      <c r="D6" s="26"/>
      <c r="E6" s="26"/>
      <c r="F6" s="26"/>
    </row>
    <row r="7" spans="1:6" x14ac:dyDescent="0.2">
      <c r="A7" s="29" t="s">
        <v>2</v>
      </c>
      <c r="B7" s="32" t="s">
        <v>41</v>
      </c>
      <c r="C7" s="32" t="s">
        <v>42</v>
      </c>
      <c r="D7" s="29" t="s">
        <v>74</v>
      </c>
      <c r="E7" s="29" t="s">
        <v>75</v>
      </c>
      <c r="F7" s="29" t="s">
        <v>24</v>
      </c>
    </row>
    <row r="8" spans="1:6" ht="14.25" customHeight="1" x14ac:dyDescent="0.2">
      <c r="A8" s="30"/>
      <c r="B8" s="33"/>
      <c r="C8" s="33"/>
      <c r="D8" s="30"/>
      <c r="E8" s="29"/>
      <c r="F8" s="29"/>
    </row>
    <row r="9" spans="1:6" x14ac:dyDescent="0.2">
      <c r="A9" s="4" t="s">
        <v>4</v>
      </c>
      <c r="B9" s="13">
        <v>2</v>
      </c>
      <c r="C9" s="13">
        <v>3</v>
      </c>
      <c r="D9" s="4" t="s">
        <v>5</v>
      </c>
      <c r="E9" s="4">
        <v>5</v>
      </c>
      <c r="F9" s="4">
        <v>6</v>
      </c>
    </row>
    <row r="10" spans="1:6" ht="18.75" customHeight="1" x14ac:dyDescent="0.2">
      <c r="A10" s="5" t="s">
        <v>25</v>
      </c>
      <c r="B10" s="16">
        <v>303</v>
      </c>
      <c r="C10" s="5"/>
      <c r="D10" s="6">
        <v>8031.9</v>
      </c>
      <c r="E10" s="6">
        <v>2122.11</v>
      </c>
      <c r="F10" s="6">
        <f>E10/D10*100</f>
        <v>26.421021178052516</v>
      </c>
    </row>
    <row r="11" spans="1:6" s="23" customFormat="1" ht="15" customHeight="1" x14ac:dyDescent="0.25">
      <c r="A11" s="24" t="s">
        <v>54</v>
      </c>
      <c r="B11" s="20"/>
      <c r="C11" s="21" t="s">
        <v>55</v>
      </c>
      <c r="D11" s="22">
        <f>SUM(D12:D32)</f>
        <v>5712.5</v>
      </c>
      <c r="E11" s="22">
        <f>SUM(E12:E32)</f>
        <v>1244.94</v>
      </c>
      <c r="F11" s="6">
        <f>E11/D11*100</f>
        <v>21.793260393873087</v>
      </c>
    </row>
    <row r="12" spans="1:6" ht="28.5" customHeight="1" x14ac:dyDescent="0.2">
      <c r="A12" s="5" t="s">
        <v>26</v>
      </c>
      <c r="B12" s="16">
        <v>303</v>
      </c>
      <c r="C12" s="17" t="s">
        <v>43</v>
      </c>
      <c r="D12" s="6">
        <v>305</v>
      </c>
      <c r="E12" s="6">
        <v>47.67</v>
      </c>
      <c r="F12" s="6">
        <f t="shared" ref="F12:F55" si="0">E12/D12*100</f>
        <v>15.629508196721313</v>
      </c>
    </row>
    <row r="13" spans="1:6" ht="40.5" customHeight="1" x14ac:dyDescent="0.2">
      <c r="A13" s="5" t="s">
        <v>27</v>
      </c>
      <c r="B13" s="16">
        <v>303</v>
      </c>
      <c r="C13" s="17" t="s">
        <v>43</v>
      </c>
      <c r="D13" s="6">
        <v>100.3</v>
      </c>
      <c r="E13" s="6">
        <v>9.16</v>
      </c>
      <c r="F13" s="6">
        <f t="shared" si="0"/>
        <v>9.132602193419741</v>
      </c>
    </row>
    <row r="14" spans="1:6" ht="28.5" customHeight="1" x14ac:dyDescent="0.2">
      <c r="A14" s="5" t="s">
        <v>26</v>
      </c>
      <c r="B14" s="16">
        <v>303</v>
      </c>
      <c r="C14" s="17" t="s">
        <v>43</v>
      </c>
      <c r="D14" s="6">
        <v>150.69999999999999</v>
      </c>
      <c r="E14" s="6">
        <v>33.85</v>
      </c>
      <c r="F14" s="6">
        <f t="shared" si="0"/>
        <v>22.461844724618448</v>
      </c>
    </row>
    <row r="15" spans="1:6" s="11" customFormat="1" ht="34.5" customHeight="1" x14ac:dyDescent="0.2">
      <c r="A15" s="10" t="s">
        <v>27</v>
      </c>
      <c r="B15" s="16">
        <v>303</v>
      </c>
      <c r="C15" s="17" t="s">
        <v>43</v>
      </c>
      <c r="D15" s="6">
        <v>23</v>
      </c>
      <c r="E15" s="6">
        <v>10.48</v>
      </c>
      <c r="F15" s="6">
        <f t="shared" si="0"/>
        <v>45.565217391304351</v>
      </c>
    </row>
    <row r="16" spans="1:6" ht="25.5" customHeight="1" x14ac:dyDescent="0.2">
      <c r="A16" s="5" t="s">
        <v>26</v>
      </c>
      <c r="B16" s="16">
        <v>303</v>
      </c>
      <c r="C16" s="17" t="s">
        <v>44</v>
      </c>
      <c r="D16" s="6">
        <v>450</v>
      </c>
      <c r="E16" s="6">
        <v>89.91</v>
      </c>
      <c r="F16" s="6">
        <f t="shared" si="0"/>
        <v>19.98</v>
      </c>
    </row>
    <row r="17" spans="1:6" ht="42" customHeight="1" x14ac:dyDescent="0.2">
      <c r="A17" s="5" t="s">
        <v>27</v>
      </c>
      <c r="B17" s="16">
        <v>303</v>
      </c>
      <c r="C17" s="17" t="s">
        <v>44</v>
      </c>
      <c r="D17" s="6">
        <v>100.4</v>
      </c>
      <c r="E17" s="6">
        <v>11.92</v>
      </c>
      <c r="F17" s="6">
        <f t="shared" si="0"/>
        <v>11.872509960159363</v>
      </c>
    </row>
    <row r="18" spans="1:6" ht="19.5" customHeight="1" x14ac:dyDescent="0.2">
      <c r="A18" s="5" t="s">
        <v>28</v>
      </c>
      <c r="B18" s="16">
        <v>303</v>
      </c>
      <c r="C18" s="17" t="s">
        <v>44</v>
      </c>
      <c r="D18" s="6">
        <v>872.7</v>
      </c>
      <c r="E18" s="6">
        <v>235</v>
      </c>
      <c r="F18" s="6">
        <f t="shared" si="0"/>
        <v>26.927924830984303</v>
      </c>
    </row>
    <row r="19" spans="1:6" ht="19.5" customHeight="1" x14ac:dyDescent="0.2">
      <c r="A19" s="5" t="s">
        <v>29</v>
      </c>
      <c r="B19" s="16">
        <v>303</v>
      </c>
      <c r="C19" s="17" t="s">
        <v>44</v>
      </c>
      <c r="D19" s="6">
        <v>35.9</v>
      </c>
      <c r="E19" s="6">
        <v>8.15</v>
      </c>
      <c r="F19" s="6">
        <f t="shared" si="0"/>
        <v>22.701949860724234</v>
      </c>
    </row>
    <row r="20" spans="1:6" ht="24.75" customHeight="1" x14ac:dyDescent="0.2">
      <c r="A20" s="5" t="s">
        <v>30</v>
      </c>
      <c r="B20" s="16">
        <v>303</v>
      </c>
      <c r="C20" s="17" t="s">
        <v>44</v>
      </c>
      <c r="D20" s="6">
        <v>7.15</v>
      </c>
      <c r="E20" s="6">
        <v>7.16</v>
      </c>
      <c r="F20" s="6">
        <f t="shared" si="0"/>
        <v>100.13986013986013</v>
      </c>
    </row>
    <row r="21" spans="1:6" ht="15.75" customHeight="1" x14ac:dyDescent="0.2">
      <c r="A21" s="5" t="s">
        <v>31</v>
      </c>
      <c r="B21" s="16">
        <v>303</v>
      </c>
      <c r="C21" s="17" t="s">
        <v>44</v>
      </c>
      <c r="D21" s="6">
        <v>2.79</v>
      </c>
      <c r="E21" s="6">
        <v>2.79</v>
      </c>
      <c r="F21" s="6">
        <f t="shared" si="0"/>
        <v>100</v>
      </c>
    </row>
    <row r="22" spans="1:6" ht="18" customHeight="1" x14ac:dyDescent="0.2">
      <c r="A22" s="5" t="s">
        <v>32</v>
      </c>
      <c r="B22" s="16">
        <v>303</v>
      </c>
      <c r="C22" s="17" t="s">
        <v>44</v>
      </c>
      <c r="D22" s="6">
        <v>40.06</v>
      </c>
      <c r="E22" s="6">
        <v>3.25</v>
      </c>
      <c r="F22" s="6">
        <f t="shared" si="0"/>
        <v>8.1128307538691971</v>
      </c>
    </row>
    <row r="23" spans="1:6" ht="18" customHeight="1" x14ac:dyDescent="0.2">
      <c r="A23" s="5" t="s">
        <v>28</v>
      </c>
      <c r="B23" s="16">
        <v>303</v>
      </c>
      <c r="C23" s="17" t="s">
        <v>44</v>
      </c>
      <c r="D23" s="6">
        <v>113.5</v>
      </c>
      <c r="E23" s="6">
        <v>97.29</v>
      </c>
      <c r="F23" s="6">
        <f t="shared" si="0"/>
        <v>85.718061674008823</v>
      </c>
    </row>
    <row r="24" spans="1:6" ht="28.5" customHeight="1" x14ac:dyDescent="0.2">
      <c r="A24" s="5" t="s">
        <v>26</v>
      </c>
      <c r="B24" s="16">
        <v>303</v>
      </c>
      <c r="C24" s="17" t="s">
        <v>44</v>
      </c>
      <c r="D24" s="6">
        <v>190.2</v>
      </c>
      <c r="E24" s="6">
        <v>37.479999999999997</v>
      </c>
      <c r="F24" s="6">
        <f t="shared" si="0"/>
        <v>19.705573080967405</v>
      </c>
    </row>
    <row r="25" spans="1:6" ht="39.75" customHeight="1" x14ac:dyDescent="0.2">
      <c r="A25" s="5" t="s">
        <v>27</v>
      </c>
      <c r="B25" s="16">
        <v>303</v>
      </c>
      <c r="C25" s="17" t="s">
        <v>44</v>
      </c>
      <c r="D25" s="6">
        <v>75</v>
      </c>
      <c r="E25" s="6">
        <v>19.13</v>
      </c>
      <c r="F25" s="6">
        <f t="shared" si="0"/>
        <v>25.506666666666668</v>
      </c>
    </row>
    <row r="26" spans="1:6" ht="15.75" customHeight="1" x14ac:dyDescent="0.2">
      <c r="A26" s="5" t="s">
        <v>33</v>
      </c>
      <c r="B26" s="16">
        <v>303</v>
      </c>
      <c r="C26" s="17" t="s">
        <v>45</v>
      </c>
      <c r="D26" s="6">
        <v>41</v>
      </c>
      <c r="E26" s="6">
        <v>0</v>
      </c>
      <c r="F26" s="6">
        <f t="shared" si="0"/>
        <v>0</v>
      </c>
    </row>
    <row r="27" spans="1:6" ht="16.5" customHeight="1" x14ac:dyDescent="0.2">
      <c r="A27" s="5" t="s">
        <v>34</v>
      </c>
      <c r="B27" s="16">
        <v>303</v>
      </c>
      <c r="C27" s="17" t="s">
        <v>46</v>
      </c>
      <c r="D27" s="6">
        <v>1</v>
      </c>
      <c r="E27" s="6">
        <v>0</v>
      </c>
      <c r="F27" s="6">
        <f t="shared" si="0"/>
        <v>0</v>
      </c>
    </row>
    <row r="28" spans="1:6" ht="28.5" customHeight="1" x14ac:dyDescent="0.2">
      <c r="A28" s="5" t="s">
        <v>26</v>
      </c>
      <c r="B28" s="16">
        <v>303</v>
      </c>
      <c r="C28" s="17" t="s">
        <v>46</v>
      </c>
      <c r="D28" s="6">
        <v>1200.8</v>
      </c>
      <c r="E28" s="6">
        <v>305</v>
      </c>
      <c r="F28" s="6">
        <f t="shared" si="0"/>
        <v>25.399733510992672</v>
      </c>
    </row>
    <row r="29" spans="1:6" ht="40.5" customHeight="1" x14ac:dyDescent="0.2">
      <c r="A29" s="5" t="s">
        <v>27</v>
      </c>
      <c r="B29" s="16">
        <v>303</v>
      </c>
      <c r="C29" s="17" t="s">
        <v>46</v>
      </c>
      <c r="D29" s="6">
        <v>704</v>
      </c>
      <c r="E29" s="6">
        <v>61.18</v>
      </c>
      <c r="F29" s="6">
        <f t="shared" si="0"/>
        <v>8.6903409090909083</v>
      </c>
    </row>
    <row r="30" spans="1:6" s="11" customFormat="1" ht="26.25" customHeight="1" x14ac:dyDescent="0.2">
      <c r="A30" s="10" t="s">
        <v>28</v>
      </c>
      <c r="B30" s="16">
        <v>303</v>
      </c>
      <c r="C30" s="17" t="s">
        <v>46</v>
      </c>
      <c r="D30" s="6">
        <v>63</v>
      </c>
      <c r="E30" s="6">
        <v>0</v>
      </c>
      <c r="F30" s="6">
        <f t="shared" si="0"/>
        <v>0</v>
      </c>
    </row>
    <row r="31" spans="1:6" ht="27.75" customHeight="1" x14ac:dyDescent="0.2">
      <c r="A31" s="5" t="s">
        <v>26</v>
      </c>
      <c r="B31" s="16">
        <v>303</v>
      </c>
      <c r="C31" s="17" t="s">
        <v>46</v>
      </c>
      <c r="D31" s="6">
        <v>936</v>
      </c>
      <c r="E31" s="6">
        <v>204.34</v>
      </c>
      <c r="F31" s="6">
        <f t="shared" si="0"/>
        <v>21.831196581196583</v>
      </c>
    </row>
    <row r="32" spans="1:6" ht="39.75" customHeight="1" x14ac:dyDescent="0.2">
      <c r="A32" s="5" t="s">
        <v>27</v>
      </c>
      <c r="B32" s="16">
        <v>303</v>
      </c>
      <c r="C32" s="17" t="s">
        <v>46</v>
      </c>
      <c r="D32" s="6">
        <v>300</v>
      </c>
      <c r="E32" s="6">
        <v>61.18</v>
      </c>
      <c r="F32" s="6">
        <f t="shared" si="0"/>
        <v>20.393333333333334</v>
      </c>
    </row>
    <row r="33" spans="1:6" s="23" customFormat="1" ht="19.5" customHeight="1" x14ac:dyDescent="0.25">
      <c r="A33" s="19" t="s">
        <v>56</v>
      </c>
      <c r="B33" s="20"/>
      <c r="C33" s="21" t="s">
        <v>57</v>
      </c>
      <c r="D33" s="22">
        <f>SUM(D34:D36)</f>
        <v>181.39999999999998</v>
      </c>
      <c r="E33" s="22">
        <f>SUM(E34:E36)</f>
        <v>28.09</v>
      </c>
      <c r="F33" s="6">
        <f t="shared" si="0"/>
        <v>15.485115766262405</v>
      </c>
    </row>
    <row r="34" spans="1:6" ht="27" customHeight="1" x14ac:dyDescent="0.2">
      <c r="A34" s="5" t="s">
        <v>26</v>
      </c>
      <c r="B34" s="16">
        <v>303</v>
      </c>
      <c r="C34" s="17" t="s">
        <v>47</v>
      </c>
      <c r="D34" s="6">
        <v>100.7</v>
      </c>
      <c r="E34" s="6">
        <v>22.72</v>
      </c>
      <c r="F34" s="6">
        <f t="shared" si="0"/>
        <v>22.562065541211517</v>
      </c>
    </row>
    <row r="35" spans="1:6" ht="39.75" customHeight="1" x14ac:dyDescent="0.2">
      <c r="A35" s="5" t="s">
        <v>27</v>
      </c>
      <c r="B35" s="16">
        <v>303</v>
      </c>
      <c r="C35" s="17" t="s">
        <v>47</v>
      </c>
      <c r="D35" s="6">
        <v>58</v>
      </c>
      <c r="E35" s="6">
        <v>5.37</v>
      </c>
      <c r="F35" s="6">
        <f t="shared" si="0"/>
        <v>9.2586206896551726</v>
      </c>
    </row>
    <row r="36" spans="1:6" ht="15.75" customHeight="1" x14ac:dyDescent="0.2">
      <c r="A36" s="5" t="s">
        <v>28</v>
      </c>
      <c r="B36" s="16">
        <v>303</v>
      </c>
      <c r="C36" s="17" t="s">
        <v>47</v>
      </c>
      <c r="D36" s="6">
        <v>22.7</v>
      </c>
      <c r="E36" s="6">
        <v>0</v>
      </c>
      <c r="F36" s="6">
        <f t="shared" si="0"/>
        <v>0</v>
      </c>
    </row>
    <row r="37" spans="1:6" s="23" customFormat="1" ht="51" customHeight="1" x14ac:dyDescent="0.25">
      <c r="A37" s="24" t="s">
        <v>58</v>
      </c>
      <c r="B37" s="20"/>
      <c r="C37" s="21" t="s">
        <v>59</v>
      </c>
      <c r="D37" s="22">
        <f>SUM(D38:D42)</f>
        <v>508.1</v>
      </c>
      <c r="E37" s="22">
        <f>SUM(E38:E42)</f>
        <v>79.48</v>
      </c>
      <c r="F37" s="6">
        <f t="shared" si="0"/>
        <v>15.642590041330449</v>
      </c>
    </row>
    <row r="38" spans="1:6" ht="28.5" customHeight="1" x14ac:dyDescent="0.2">
      <c r="A38" s="5" t="s">
        <v>26</v>
      </c>
      <c r="B38" s="16">
        <v>303</v>
      </c>
      <c r="C38" s="17" t="s">
        <v>48</v>
      </c>
      <c r="D38" s="6">
        <v>300</v>
      </c>
      <c r="E38" s="6">
        <v>38.71</v>
      </c>
      <c r="F38" s="6">
        <f t="shared" si="0"/>
        <v>12.903333333333332</v>
      </c>
    </row>
    <row r="39" spans="1:6" ht="42.75" customHeight="1" x14ac:dyDescent="0.2">
      <c r="A39" s="5" t="s">
        <v>27</v>
      </c>
      <c r="B39" s="16">
        <v>303</v>
      </c>
      <c r="C39" s="17" t="s">
        <v>48</v>
      </c>
      <c r="D39" s="6">
        <v>44</v>
      </c>
      <c r="E39" s="6">
        <v>7.79</v>
      </c>
      <c r="F39" s="6">
        <f t="shared" si="0"/>
        <v>17.704545454545453</v>
      </c>
    </row>
    <row r="40" spans="1:6" ht="17.25" customHeight="1" x14ac:dyDescent="0.2">
      <c r="A40" s="5" t="s">
        <v>28</v>
      </c>
      <c r="B40" s="16">
        <v>303</v>
      </c>
      <c r="C40" s="17" t="s">
        <v>48</v>
      </c>
      <c r="D40" s="6">
        <v>105</v>
      </c>
      <c r="E40" s="6">
        <v>0</v>
      </c>
      <c r="F40" s="6">
        <f t="shared" si="0"/>
        <v>0</v>
      </c>
    </row>
    <row r="41" spans="1:6" ht="29.25" customHeight="1" x14ac:dyDescent="0.2">
      <c r="A41" s="5" t="s">
        <v>26</v>
      </c>
      <c r="B41" s="16">
        <v>303</v>
      </c>
      <c r="C41" s="17" t="s">
        <v>48</v>
      </c>
      <c r="D41" s="6">
        <v>40</v>
      </c>
      <c r="E41" s="6">
        <v>25.19</v>
      </c>
      <c r="F41" s="6">
        <f t="shared" si="0"/>
        <v>62.975000000000001</v>
      </c>
    </row>
    <row r="42" spans="1:6" ht="39" customHeight="1" x14ac:dyDescent="0.2">
      <c r="A42" s="5" t="s">
        <v>27</v>
      </c>
      <c r="B42" s="16">
        <v>303</v>
      </c>
      <c r="C42" s="17" t="s">
        <v>48</v>
      </c>
      <c r="D42" s="6">
        <v>19.100000000000001</v>
      </c>
      <c r="E42" s="6">
        <v>7.79</v>
      </c>
      <c r="F42" s="6">
        <f t="shared" si="0"/>
        <v>40.785340314136121</v>
      </c>
    </row>
    <row r="43" spans="1:6" s="23" customFormat="1" ht="17.25" customHeight="1" x14ac:dyDescent="0.25">
      <c r="A43" s="19" t="s">
        <v>60</v>
      </c>
      <c r="B43" s="20"/>
      <c r="C43" s="21" t="s">
        <v>61</v>
      </c>
      <c r="D43" s="22">
        <f>SUM(D44:D45)</f>
        <v>786</v>
      </c>
      <c r="E43" s="22">
        <f>SUM(E44:E45)</f>
        <v>701.22</v>
      </c>
      <c r="F43" s="6">
        <f t="shared" si="0"/>
        <v>89.213740458015266</v>
      </c>
    </row>
    <row r="44" spans="1:6" ht="15.75" customHeight="1" x14ac:dyDescent="0.2">
      <c r="A44" s="5" t="s">
        <v>29</v>
      </c>
      <c r="B44" s="16">
        <v>303</v>
      </c>
      <c r="C44" s="17" t="s">
        <v>49</v>
      </c>
      <c r="D44" s="6">
        <v>60</v>
      </c>
      <c r="E44" s="6">
        <v>13.32</v>
      </c>
      <c r="F44" s="6">
        <f t="shared" si="0"/>
        <v>22.2</v>
      </c>
    </row>
    <row r="45" spans="1:6" ht="15.75" customHeight="1" x14ac:dyDescent="0.2">
      <c r="A45" s="5" t="s">
        <v>28</v>
      </c>
      <c r="B45" s="16">
        <v>303</v>
      </c>
      <c r="C45" s="17" t="s">
        <v>49</v>
      </c>
      <c r="D45" s="6">
        <v>726</v>
      </c>
      <c r="E45" s="6">
        <v>687.9</v>
      </c>
      <c r="F45" s="6">
        <f t="shared" si="0"/>
        <v>94.752066115702476</v>
      </c>
    </row>
    <row r="46" spans="1:6" s="23" customFormat="1" ht="33" customHeight="1" x14ac:dyDescent="0.25">
      <c r="A46" s="24" t="s">
        <v>62</v>
      </c>
      <c r="B46" s="20">
        <v>303</v>
      </c>
      <c r="C46" s="21" t="s">
        <v>63</v>
      </c>
      <c r="D46" s="22">
        <f>SUM(D47:D47)</f>
        <v>375</v>
      </c>
      <c r="E46" s="22">
        <f>SUM(E47:E47)</f>
        <v>8.5500000000000007</v>
      </c>
      <c r="F46" s="22">
        <f t="shared" si="0"/>
        <v>2.2800000000000002</v>
      </c>
    </row>
    <row r="47" spans="1:6" ht="16.5" customHeight="1" x14ac:dyDescent="0.2">
      <c r="A47" s="5" t="s">
        <v>28</v>
      </c>
      <c r="B47" s="16">
        <v>303</v>
      </c>
      <c r="C47" s="17" t="s">
        <v>50</v>
      </c>
      <c r="D47" s="6">
        <v>375</v>
      </c>
      <c r="E47" s="6">
        <v>8.5500000000000007</v>
      </c>
      <c r="F47" s="6">
        <f t="shared" si="0"/>
        <v>2.2800000000000002</v>
      </c>
    </row>
    <row r="48" spans="1:6" s="23" customFormat="1" ht="18" customHeight="1" x14ac:dyDescent="0.25">
      <c r="A48" s="19" t="s">
        <v>64</v>
      </c>
      <c r="B48" s="20"/>
      <c r="C48" s="21" t="s">
        <v>66</v>
      </c>
      <c r="D48" s="22">
        <f>SUM(D49:D53)</f>
        <v>429.88</v>
      </c>
      <c r="E48" s="22">
        <f t="shared" ref="E48" si="1">SUM(E49:E53)</f>
        <v>49.510000000000005</v>
      </c>
      <c r="F48" s="6">
        <f t="shared" si="0"/>
        <v>11.517167581650694</v>
      </c>
    </row>
    <row r="49" spans="1:6" ht="17.25" customHeight="1" x14ac:dyDescent="0.2">
      <c r="A49" s="5" t="s">
        <v>28</v>
      </c>
      <c r="B49" s="16">
        <v>303</v>
      </c>
      <c r="C49" s="17" t="s">
        <v>51</v>
      </c>
      <c r="D49" s="6">
        <v>342.48</v>
      </c>
      <c r="E49" s="6">
        <v>5.45</v>
      </c>
      <c r="F49" s="6">
        <f t="shared" si="0"/>
        <v>1.5913338005138986</v>
      </c>
    </row>
    <row r="50" spans="1:6" ht="17.25" customHeight="1" x14ac:dyDescent="0.2">
      <c r="A50" s="5" t="s">
        <v>29</v>
      </c>
      <c r="B50" s="16">
        <v>303</v>
      </c>
      <c r="C50" s="17" t="s">
        <v>51</v>
      </c>
      <c r="D50" s="6">
        <v>33.4</v>
      </c>
      <c r="E50" s="6">
        <v>14.06</v>
      </c>
      <c r="F50" s="6">
        <f t="shared" si="0"/>
        <v>42.095808383233532</v>
      </c>
    </row>
    <row r="51" spans="1:6" ht="26.25" customHeight="1" x14ac:dyDescent="0.2">
      <c r="A51" s="5" t="s">
        <v>30</v>
      </c>
      <c r="B51" s="16">
        <v>303</v>
      </c>
      <c r="C51" s="17" t="s">
        <v>51</v>
      </c>
      <c r="D51" s="6">
        <v>1</v>
      </c>
      <c r="E51" s="6">
        <v>0</v>
      </c>
      <c r="F51" s="6">
        <f t="shared" si="0"/>
        <v>0</v>
      </c>
    </row>
    <row r="52" spans="1:6" s="11" customFormat="1" ht="17.25" customHeight="1" x14ac:dyDescent="0.2">
      <c r="A52" s="10" t="s">
        <v>32</v>
      </c>
      <c r="B52" s="16">
        <v>303</v>
      </c>
      <c r="C52" s="18" t="s">
        <v>51</v>
      </c>
      <c r="D52" s="6">
        <v>1</v>
      </c>
      <c r="E52" s="6">
        <v>0</v>
      </c>
      <c r="F52" s="6">
        <f t="shared" si="0"/>
        <v>0</v>
      </c>
    </row>
    <row r="53" spans="1:6" ht="15" customHeight="1" x14ac:dyDescent="0.2">
      <c r="A53" s="5" t="s">
        <v>28</v>
      </c>
      <c r="B53" s="16">
        <v>303</v>
      </c>
      <c r="C53" s="17" t="s">
        <v>51</v>
      </c>
      <c r="D53" s="6">
        <v>52</v>
      </c>
      <c r="E53" s="6">
        <v>30</v>
      </c>
      <c r="F53" s="6">
        <f t="shared" si="0"/>
        <v>57.692307692307686</v>
      </c>
    </row>
    <row r="54" spans="1:6" s="23" customFormat="1" ht="15" customHeight="1" x14ac:dyDescent="0.25">
      <c r="A54" s="19" t="s">
        <v>65</v>
      </c>
      <c r="B54" s="20"/>
      <c r="C54" s="21" t="s">
        <v>67</v>
      </c>
      <c r="D54" s="22">
        <f>D55</f>
        <v>39</v>
      </c>
      <c r="E54" s="22">
        <f>E55</f>
        <v>10.29</v>
      </c>
      <c r="F54" s="6">
        <f t="shared" si="0"/>
        <v>26.384615384615383</v>
      </c>
    </row>
    <row r="55" spans="1:6" ht="15" customHeight="1" x14ac:dyDescent="0.2">
      <c r="A55" s="5" t="s">
        <v>35</v>
      </c>
      <c r="B55" s="16">
        <v>303</v>
      </c>
      <c r="C55" s="17" t="s">
        <v>52</v>
      </c>
      <c r="D55" s="6">
        <v>39</v>
      </c>
      <c r="E55" s="6">
        <v>10.29</v>
      </c>
      <c r="F55" s="6">
        <f t="shared" si="0"/>
        <v>26.384615384615383</v>
      </c>
    </row>
  </sheetData>
  <mergeCells count="9">
    <mergeCell ref="D3:F3"/>
    <mergeCell ref="A5:F5"/>
    <mergeCell ref="A6:F6"/>
    <mergeCell ref="A7:A8"/>
    <mergeCell ref="D7:D8"/>
    <mergeCell ref="E7:E8"/>
    <mergeCell ref="F7:F8"/>
    <mergeCell ref="B7:B8"/>
    <mergeCell ref="C7:C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12" sqref="B12"/>
    </sheetView>
  </sheetViews>
  <sheetFormatPr defaultRowHeight="12.75" x14ac:dyDescent="0.2"/>
  <cols>
    <col min="1" max="1" width="30.42578125" customWidth="1"/>
    <col min="4" max="4" width="11.85546875" customWidth="1"/>
  </cols>
  <sheetData>
    <row r="1" spans="1:5" x14ac:dyDescent="0.2">
      <c r="A1" s="3"/>
      <c r="B1" s="3"/>
      <c r="C1" s="3"/>
      <c r="D1" s="3"/>
      <c r="E1" s="3"/>
    </row>
    <row r="2" spans="1:5" ht="15" x14ac:dyDescent="0.25">
      <c r="A2" s="3"/>
      <c r="B2" s="3"/>
      <c r="C2" s="1" t="s">
        <v>36</v>
      </c>
      <c r="D2" s="2"/>
      <c r="E2" s="2"/>
    </row>
    <row r="3" spans="1:5" ht="15" x14ac:dyDescent="0.25">
      <c r="A3" s="3"/>
      <c r="B3" s="3"/>
      <c r="C3" s="1" t="s">
        <v>1</v>
      </c>
      <c r="D3" s="2"/>
      <c r="E3" s="2"/>
    </row>
    <row r="4" spans="1:5" ht="51" customHeight="1" x14ac:dyDescent="0.25">
      <c r="A4" s="3"/>
      <c r="B4" s="3"/>
      <c r="C4" s="25" t="s">
        <v>70</v>
      </c>
      <c r="D4" s="25"/>
      <c r="E4" s="25"/>
    </row>
    <row r="5" spans="1:5" x14ac:dyDescent="0.2">
      <c r="A5" s="3"/>
      <c r="B5" s="3"/>
      <c r="C5" s="3"/>
      <c r="D5" s="3"/>
      <c r="E5" s="3"/>
    </row>
    <row r="6" spans="1:5" x14ac:dyDescent="0.2">
      <c r="A6" s="38" t="s">
        <v>40</v>
      </c>
      <c r="B6" s="27"/>
      <c r="C6" s="27"/>
      <c r="D6" s="27"/>
      <c r="E6" s="27"/>
    </row>
    <row r="7" spans="1:5" x14ac:dyDescent="0.2">
      <c r="A7" s="39"/>
      <c r="B7" s="27"/>
      <c r="C7" s="27"/>
      <c r="D7" s="27"/>
      <c r="E7" s="27"/>
    </row>
    <row r="8" spans="1:5" x14ac:dyDescent="0.2">
      <c r="A8" s="40" t="s">
        <v>2</v>
      </c>
      <c r="B8" s="42" t="s">
        <v>37</v>
      </c>
      <c r="C8" s="43"/>
      <c r="D8" s="42" t="s">
        <v>38</v>
      </c>
      <c r="E8" s="43"/>
    </row>
    <row r="9" spans="1:5" x14ac:dyDescent="0.2">
      <c r="A9" s="41"/>
      <c r="B9" s="44"/>
      <c r="C9" s="45"/>
      <c r="D9" s="44"/>
      <c r="E9" s="45"/>
    </row>
    <row r="10" spans="1:5" ht="13.5" thickBot="1" x14ac:dyDescent="0.25">
      <c r="A10" s="9" t="s">
        <v>4</v>
      </c>
      <c r="B10" s="34" t="s">
        <v>5</v>
      </c>
      <c r="C10" s="35"/>
      <c r="D10" s="34" t="s">
        <v>6</v>
      </c>
      <c r="E10" s="35"/>
    </row>
    <row r="11" spans="1:5" ht="30" customHeight="1" x14ac:dyDescent="0.2">
      <c r="A11" s="10" t="s">
        <v>39</v>
      </c>
      <c r="B11" s="36">
        <v>37.36</v>
      </c>
      <c r="C11" s="37"/>
      <c r="D11" s="36"/>
      <c r="E11" s="37"/>
    </row>
  </sheetData>
  <mergeCells count="10">
    <mergeCell ref="B10:C10"/>
    <mergeCell ref="D10:E10"/>
    <mergeCell ref="B11:C11"/>
    <mergeCell ref="D11:E11"/>
    <mergeCell ref="C4:E4"/>
    <mergeCell ref="A6:E6"/>
    <mergeCell ref="A7:E7"/>
    <mergeCell ref="A8:A9"/>
    <mergeCell ref="B8:C9"/>
    <mergeCell ref="D8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2024-09-05T09:24:54Z</cp:lastPrinted>
  <dcterms:created xsi:type="dcterms:W3CDTF">2023-08-29T06:37:39Z</dcterms:created>
  <dcterms:modified xsi:type="dcterms:W3CDTF">2025-05-28T07:42:03Z</dcterms:modified>
</cp:coreProperties>
</file>